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девушки" sheetId="1" r:id="rId1"/>
    <sheet name="юнош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<sst xmlns="http://schemas.openxmlformats.org/spreadsheetml/2006/main" count="324" uniqueCount="181">
  <si>
    <t>№ п/п</t>
  </si>
  <si>
    <t>Округ</t>
  </si>
  <si>
    <t>Класс, 
возрастная 
параллель</t>
  </si>
  <si>
    <t>Фамилия</t>
  </si>
  <si>
    <t>Имя</t>
  </si>
  <si>
    <t>Отчество</t>
  </si>
  <si>
    <t>Образовательное учреждение
(полностью по уставу)</t>
  </si>
  <si>
    <t xml:space="preserve">
 теория</t>
  </si>
  <si>
    <t xml:space="preserve">
гимнастика</t>
  </si>
  <si>
    <t>прикладная 
физическая культура</t>
  </si>
  <si>
    <t xml:space="preserve">
легкая атлетика</t>
  </si>
  <si>
    <t>Итоговая 
сумма баллов</t>
  </si>
  <si>
    <t>оценка 
жюри</t>
  </si>
  <si>
    <t>баллы</t>
  </si>
  <si>
    <t>оценка 
судей</t>
  </si>
  <si>
    <t>секунды</t>
  </si>
  <si>
    <t>время, 
секунды</t>
  </si>
  <si>
    <t xml:space="preserve">Рейтинг участников по физической культуре окружного этапа ВсОШ 
 в 2020-2021 учебном году 
ДЕВУШКИ </t>
  </si>
  <si>
    <t>Центральный</t>
  </si>
  <si>
    <t>10</t>
  </si>
  <si>
    <t>9</t>
  </si>
  <si>
    <t>государственное бюджетное общеобразовательное учреждение Самарской области средняя общеобразовательная школа с. Васильевка имени Героя Советского Союза Е. А. Никонова муниципального района Ставропольский Самарской области</t>
  </si>
  <si>
    <t>государственное бюджетное общеобразовательное учреждение Самарской области лицей (технологический)  с. Хрящёвка муниципального района Ставропольский</t>
  </si>
  <si>
    <t>государственное бюджетное общеобразовательное учреждение Самарской области средняя общеобразовательная школа N 13 города Жигулёвска городского округа Жигулёвск Самарской области</t>
  </si>
  <si>
    <t>государственное бюджетное общеобразовательное учреждение Самарской области многопрофильный лицей № 16 города Жигулёвска городского округа Жигулёвск Самарской области</t>
  </si>
  <si>
    <t>государственное бюджетное общеобразовательное учреждение Самарской области средняя общеобразовательная школа № 7 имени Героя Советского Союза Ф.И. Ткачева города Жигулевска городского округа Жигулевск Самарской области</t>
  </si>
  <si>
    <t>государственное бюджетное общеобразовательное учреждение Самарской области средняя общеобразовательная школа с. Подстепки муниципального района Ставропольский Самарской области</t>
  </si>
  <si>
    <t>государственное бюджетное общеобразовательное учреждение  Самарской области средняя общеобразовательная школа № 14 имени полного кавалера ордена Славы Николая Георгиевича Касьянова  города Жигулевска  городского округа Жигулевск Самарской области</t>
  </si>
  <si>
    <t>государственное бюджетное общеобразовательное учреждение Самарской области средняя общеобразовательная школа п. Луначарский имени Героя Российской Федерации Олега Николаевича  Долгова  муниципального района Ставропольский Самарской области.</t>
  </si>
  <si>
    <t>государственное бюджетное общеобразовательное учреждение Самарской области средняя общеобразовательная школа N 6 города Жигулёвска городского округа Жигулёвск Самарской области</t>
  </si>
  <si>
    <t>государственное бюджетное общеобразовательное учреждение Самарской области средняя общеобразовательная школа с. Русская Борковка имени Героя Советского Союза Д.Н. Голосова муниципального района Ставропольский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</si>
  <si>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№ 3 имени Героя Российской Федерации Николая Николаевича Шпитонкова города Жигулевска городского округа Жигулевск Самарской области</t>
  </si>
  <si>
    <t>государственное бюджетное общеобразовательное учреждение Самарской области основная общеобразовательная школа с. Зеленовка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</si>
  <si>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с. Ягодное муниципального района Ставропольский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</si>
  <si>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N 9 города Жигулёвска городского округа Жигулёвск Самарской области</t>
  </si>
  <si>
    <t>государственное бюджетное общеобразовательное учреждение Самарской области средняя общеобразовательная школа с. Александровка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</si>
  <si>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№ 10 имени полного кавалера ордена Славы Петра Георгиевича Макарова города Жигулевска городского округа Жигулевск Самарской области</t>
  </si>
  <si>
    <t>государственное бюджетное общеобразовательное учреждение Самарской области средняя общеобразовательная школа с. Ташелка муниципального района Ставропольский Самарской области</t>
  </si>
  <si>
    <t>Алексеевна</t>
  </si>
  <si>
    <t xml:space="preserve">Метелкина </t>
  </si>
  <si>
    <t xml:space="preserve">Татьяна </t>
  </si>
  <si>
    <t>Александровна</t>
  </si>
  <si>
    <t xml:space="preserve">Решетникова </t>
  </si>
  <si>
    <t xml:space="preserve">Анастасия </t>
  </si>
  <si>
    <t xml:space="preserve">Воспенникова </t>
  </si>
  <si>
    <t xml:space="preserve">Алина </t>
  </si>
  <si>
    <t>Игоревна</t>
  </si>
  <si>
    <t xml:space="preserve">Комарова </t>
  </si>
  <si>
    <t xml:space="preserve">Марина </t>
  </si>
  <si>
    <t xml:space="preserve">Демидова </t>
  </si>
  <si>
    <t xml:space="preserve">Виктория </t>
  </si>
  <si>
    <t>Вячеславовна</t>
  </si>
  <si>
    <t xml:space="preserve">Голубева
</t>
  </si>
  <si>
    <t xml:space="preserve"> Яна</t>
  </si>
  <si>
    <t xml:space="preserve">Тюгаева </t>
  </si>
  <si>
    <t xml:space="preserve">Элина </t>
  </si>
  <si>
    <t>Дмитриевна</t>
  </si>
  <si>
    <t xml:space="preserve">Туголукова </t>
  </si>
  <si>
    <t xml:space="preserve">Вероника </t>
  </si>
  <si>
    <t xml:space="preserve">Самохотина </t>
  </si>
  <si>
    <t xml:space="preserve">Юлия </t>
  </si>
  <si>
    <t>Евгеньевна</t>
  </si>
  <si>
    <t xml:space="preserve">Деревянко </t>
  </si>
  <si>
    <t xml:space="preserve">Наталия </t>
  </si>
  <si>
    <t xml:space="preserve">Попкова </t>
  </si>
  <si>
    <t xml:space="preserve">Дарья </t>
  </si>
  <si>
    <t xml:space="preserve">Белкина </t>
  </si>
  <si>
    <t>Виктория</t>
  </si>
  <si>
    <t>Владимировна</t>
  </si>
  <si>
    <t xml:space="preserve">Шабалкина </t>
  </si>
  <si>
    <t xml:space="preserve">Андреевна </t>
  </si>
  <si>
    <t xml:space="preserve">Мерзляченко </t>
  </si>
  <si>
    <t xml:space="preserve">Снежана </t>
  </si>
  <si>
    <t xml:space="preserve">Федотова </t>
  </si>
  <si>
    <t xml:space="preserve">Варвара </t>
  </si>
  <si>
    <t xml:space="preserve">Кашкарова </t>
  </si>
  <si>
    <t xml:space="preserve">Жанна </t>
  </si>
  <si>
    <t xml:space="preserve">Енилина </t>
  </si>
  <si>
    <t xml:space="preserve">Екатерина </t>
  </si>
  <si>
    <t>Олеговна</t>
  </si>
  <si>
    <t xml:space="preserve">Ильина </t>
  </si>
  <si>
    <t>Артуровна</t>
  </si>
  <si>
    <t xml:space="preserve">Вальтер  </t>
  </si>
  <si>
    <t>Инна</t>
  </si>
  <si>
    <t>Ильинична</t>
  </si>
  <si>
    <t xml:space="preserve">Кустова </t>
  </si>
  <si>
    <t xml:space="preserve">Елизавета </t>
  </si>
  <si>
    <t>Леонидовна</t>
  </si>
  <si>
    <t xml:space="preserve">Камынина </t>
  </si>
  <si>
    <t>Елена</t>
  </si>
  <si>
    <t>Владиславовна</t>
  </si>
  <si>
    <t xml:space="preserve">Логинова </t>
  </si>
  <si>
    <t xml:space="preserve">Ксения </t>
  </si>
  <si>
    <t>Витальевна</t>
  </si>
  <si>
    <t xml:space="preserve">Свечникова </t>
  </si>
  <si>
    <t>Николаевна</t>
  </si>
  <si>
    <t xml:space="preserve">Скрипченко </t>
  </si>
  <si>
    <t xml:space="preserve">Карина </t>
  </si>
  <si>
    <t>Викторовна</t>
  </si>
  <si>
    <t xml:space="preserve">Калинина </t>
  </si>
  <si>
    <t>Андреевна</t>
  </si>
  <si>
    <t xml:space="preserve">Афанасьева </t>
  </si>
  <si>
    <t xml:space="preserve">Анна </t>
  </si>
  <si>
    <t xml:space="preserve">Измайлова </t>
  </si>
  <si>
    <t xml:space="preserve">Инна </t>
  </si>
  <si>
    <t xml:space="preserve">Хантемирова </t>
  </si>
  <si>
    <t xml:space="preserve">Кремнева </t>
  </si>
  <si>
    <t xml:space="preserve">Рейтинг участников по физической культуре окружного этапа ВсОШ 
 в 2020-2021 учебном году 
ЮНОШИ </t>
  </si>
  <si>
    <t>11</t>
  </si>
  <si>
    <t>государственное бюджетное общеобразовательное учреждение Самарской области  средняя общеобразовательная  школа имени Героя Советского Союза И.Д. Бузыцкова с. Нижнее Санчелеево муниципального района Ставропольский Самарской области</t>
  </si>
  <si>
    <t>Николаевич</t>
  </si>
  <si>
    <t xml:space="preserve">Манахов </t>
  </si>
  <si>
    <t xml:space="preserve">Матвей </t>
  </si>
  <si>
    <t>Юрьевич</t>
  </si>
  <si>
    <t xml:space="preserve">Овчинников </t>
  </si>
  <si>
    <t xml:space="preserve">Кирилл </t>
  </si>
  <si>
    <t>Жасланович</t>
  </si>
  <si>
    <t>Сафин</t>
  </si>
  <si>
    <t xml:space="preserve"> Кайрат </t>
  </si>
  <si>
    <t>Олегович</t>
  </si>
  <si>
    <t xml:space="preserve">Батяйкин </t>
  </si>
  <si>
    <t xml:space="preserve">Степан </t>
  </si>
  <si>
    <t xml:space="preserve">Игоревич </t>
  </si>
  <si>
    <t>Дзюба</t>
  </si>
  <si>
    <t xml:space="preserve"> Вадим </t>
  </si>
  <si>
    <t>Дмитриевич</t>
  </si>
  <si>
    <t xml:space="preserve">Коломеец </t>
  </si>
  <si>
    <t xml:space="preserve">Никита </t>
  </si>
  <si>
    <t>Станиславович</t>
  </si>
  <si>
    <t xml:space="preserve">Петров </t>
  </si>
  <si>
    <t xml:space="preserve">Евгений </t>
  </si>
  <si>
    <t>Сергеевич</t>
  </si>
  <si>
    <t xml:space="preserve">Михайлов </t>
  </si>
  <si>
    <t xml:space="preserve">Дмитрий </t>
  </si>
  <si>
    <t>Владимирович</t>
  </si>
  <si>
    <t xml:space="preserve">Васюков </t>
  </si>
  <si>
    <t xml:space="preserve">Денис </t>
  </si>
  <si>
    <t xml:space="preserve">Плеханов </t>
  </si>
  <si>
    <t xml:space="preserve">Виталий </t>
  </si>
  <si>
    <t>Романович</t>
  </si>
  <si>
    <t xml:space="preserve">Наумов </t>
  </si>
  <si>
    <t>Денисович</t>
  </si>
  <si>
    <t xml:space="preserve">Кузьмин </t>
  </si>
  <si>
    <t xml:space="preserve">Станислав </t>
  </si>
  <si>
    <t xml:space="preserve">Юрьевич </t>
  </si>
  <si>
    <t xml:space="preserve">Мишин  </t>
  </si>
  <si>
    <t>Дмитрий</t>
  </si>
  <si>
    <t>Мухаммадкар</t>
  </si>
  <si>
    <t>Кулдошев</t>
  </si>
  <si>
    <t xml:space="preserve"> им Сиддикжон Угли</t>
  </si>
  <si>
    <t>Александрович</t>
  </si>
  <si>
    <t xml:space="preserve">Потапов </t>
  </si>
  <si>
    <t xml:space="preserve">Александр </t>
  </si>
  <si>
    <t>Евгеньевич</t>
  </si>
  <si>
    <t xml:space="preserve">Сребницкий </t>
  </si>
  <si>
    <t>Игоревич</t>
  </si>
  <si>
    <t xml:space="preserve">Голышев </t>
  </si>
  <si>
    <t xml:space="preserve">Владислав </t>
  </si>
  <si>
    <t>Анатольевич</t>
  </si>
  <si>
    <t xml:space="preserve">Цапенко </t>
  </si>
  <si>
    <t xml:space="preserve">Алексей </t>
  </si>
  <si>
    <t xml:space="preserve">Евгеньевич </t>
  </si>
  <si>
    <t xml:space="preserve">Базалей </t>
  </si>
  <si>
    <t>Ихтиёржонович</t>
  </si>
  <si>
    <t xml:space="preserve">Мехманов </t>
  </si>
  <si>
    <t xml:space="preserve">Имрон </t>
  </si>
  <si>
    <t xml:space="preserve">Николай </t>
  </si>
  <si>
    <t xml:space="preserve">Репников </t>
  </si>
  <si>
    <t>Алексеевич</t>
  </si>
  <si>
    <t xml:space="preserve">Артем </t>
  </si>
  <si>
    <t xml:space="preserve">Земсков </t>
  </si>
  <si>
    <t xml:space="preserve">Амир </t>
  </si>
  <si>
    <t xml:space="preserve">Байжанов </t>
  </si>
  <si>
    <t>Давидович</t>
  </si>
  <si>
    <t xml:space="preserve">Анатолий </t>
  </si>
  <si>
    <t xml:space="preserve">Урусов </t>
  </si>
  <si>
    <t xml:space="preserve">Митрафанов </t>
  </si>
  <si>
    <t xml:space="preserve">Виктор </t>
  </si>
  <si>
    <t xml:space="preserve">Антропов </t>
  </si>
  <si>
    <t xml:space="preserve">Семихвостов </t>
  </si>
  <si>
    <t>Владимир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</si>
</sst>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53" applyFont="1" applyBorder="1" applyAlignment="1">
      <alignment horizontal="center" vertical="center" wrapText="1"/>
      <protection/>
    </xf>
    <xf numFmtId="0" fontId="40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9" fontId="40" fillId="0" borderId="10" xfId="53" applyNumberFormat="1" applyFont="1" applyFill="1" applyBorder="1" applyAlignment="1">
      <alignment horizontal="center" vertical="center" wrapText="1"/>
      <protection/>
    </xf>
    <xf numFmtId="0" fontId="40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164" fontId="38" fillId="0" borderId="10" xfId="0" applyNumberFormat="1" applyFont="1" applyFill="1" applyBorder="1" applyAlignment="1">
      <alignment horizontal="center" vertical="center"/>
    </xf>
    <xf numFmtId="2" fontId="38" fillId="33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164" fontId="38" fillId="33" borderId="10" xfId="0" applyNumberFormat="1" applyFont="1" applyFill="1" applyBorder="1" applyAlignment="1">
      <alignment horizontal="center" vertical="center"/>
    </xf>
    <xf numFmtId="2" fontId="38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38" fillId="33" borderId="10" xfId="0" applyNumberFormat="1" applyFont="1" applyFill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25">
      <selection activeCell="G30" sqref="G30"/>
    </sheetView>
  </sheetViews>
  <sheetFormatPr defaultColWidth="9.140625" defaultRowHeight="15"/>
  <cols>
    <col min="1" max="1" width="5.7109375" style="0" customWidth="1"/>
    <col min="2" max="2" width="13.140625" style="0" customWidth="1"/>
    <col min="3" max="3" width="12.140625" style="0" customWidth="1"/>
    <col min="4" max="4" width="12.8515625" style="0" customWidth="1"/>
    <col min="5" max="5" width="11.57421875" style="0" customWidth="1"/>
    <col min="6" max="6" width="15.7109375" style="0" customWidth="1"/>
    <col min="7" max="7" width="50.7109375" style="0" customWidth="1"/>
    <col min="16" max="16" width="12.00390625" style="0" customWidth="1"/>
  </cols>
  <sheetData>
    <row r="1" spans="1:16" ht="43.5" customHeight="1">
      <c r="A1" s="33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3" spans="1:16" ht="44.25" customHeight="1">
      <c r="A3" s="3" t="s">
        <v>0</v>
      </c>
      <c r="B3" s="4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3" t="s">
        <v>6</v>
      </c>
      <c r="H3" s="35" t="s">
        <v>7</v>
      </c>
      <c r="I3" s="36"/>
      <c r="J3" s="35" t="s">
        <v>8</v>
      </c>
      <c r="K3" s="36"/>
      <c r="L3" s="35" t="s">
        <v>9</v>
      </c>
      <c r="M3" s="36"/>
      <c r="N3" s="35" t="s">
        <v>10</v>
      </c>
      <c r="O3" s="36"/>
      <c r="P3" s="3" t="s">
        <v>11</v>
      </c>
    </row>
    <row r="4" spans="1:16" ht="24.75" customHeight="1">
      <c r="A4" s="1"/>
      <c r="B4" s="1"/>
      <c r="C4" s="1"/>
      <c r="D4" s="1"/>
      <c r="E4" s="1"/>
      <c r="F4" s="1"/>
      <c r="G4" s="1"/>
      <c r="H4" s="3" t="s">
        <v>12</v>
      </c>
      <c r="I4" s="4" t="s">
        <v>13</v>
      </c>
      <c r="J4" s="3" t="s">
        <v>14</v>
      </c>
      <c r="K4" s="4" t="s">
        <v>13</v>
      </c>
      <c r="L4" s="4" t="s">
        <v>15</v>
      </c>
      <c r="M4" s="4" t="s">
        <v>13</v>
      </c>
      <c r="N4" s="3" t="s">
        <v>16</v>
      </c>
      <c r="O4" s="4" t="s">
        <v>13</v>
      </c>
      <c r="P4" s="2"/>
    </row>
    <row r="5" spans="1:16" ht="57" customHeight="1">
      <c r="A5" s="5">
        <v>1</v>
      </c>
      <c r="B5" s="5" t="s">
        <v>18</v>
      </c>
      <c r="C5" s="7">
        <v>10</v>
      </c>
      <c r="D5" s="5" t="s">
        <v>39</v>
      </c>
      <c r="E5" s="6" t="s">
        <v>40</v>
      </c>
      <c r="F5" s="6" t="s">
        <v>38</v>
      </c>
      <c r="G5" s="5" t="s">
        <v>21</v>
      </c>
      <c r="H5" s="18">
        <v>30</v>
      </c>
      <c r="I5" s="19">
        <f aca="true" t="shared" si="0" ref="I5:I33">25*H5/55</f>
        <v>13.636363636363637</v>
      </c>
      <c r="J5" s="20">
        <v>9.4</v>
      </c>
      <c r="K5" s="19">
        <f aca="true" t="shared" si="1" ref="K5:K33">30*J5/9.8</f>
        <v>28.77551020408163</v>
      </c>
      <c r="L5" s="21">
        <v>60</v>
      </c>
      <c r="M5" s="21">
        <f aca="true" t="shared" si="2" ref="M5:M31">20*60/L5</f>
        <v>20</v>
      </c>
      <c r="N5" s="22">
        <v>244</v>
      </c>
      <c r="O5" s="19">
        <f aca="true" t="shared" si="3" ref="O5:O27">25*238/N5</f>
        <v>24.385245901639344</v>
      </c>
      <c r="P5" s="23">
        <f aca="true" t="shared" si="4" ref="P5:P20">I5+K5+M5+O5</f>
        <v>86.79711974208462</v>
      </c>
    </row>
    <row r="6" spans="1:16" ht="44.25" customHeight="1">
      <c r="A6" s="5">
        <v>2</v>
      </c>
      <c r="B6" s="5" t="s">
        <v>18</v>
      </c>
      <c r="C6" s="8">
        <v>10</v>
      </c>
      <c r="D6" s="5" t="s">
        <v>42</v>
      </c>
      <c r="E6" s="15" t="s">
        <v>43</v>
      </c>
      <c r="F6" s="15" t="s">
        <v>41</v>
      </c>
      <c r="G6" s="5" t="s">
        <v>22</v>
      </c>
      <c r="H6" s="5">
        <v>28</v>
      </c>
      <c r="I6" s="19">
        <f t="shared" si="0"/>
        <v>12.727272727272727</v>
      </c>
      <c r="J6" s="24">
        <v>9.5</v>
      </c>
      <c r="K6" s="19">
        <f t="shared" si="1"/>
        <v>29.081632653061224</v>
      </c>
      <c r="L6" s="23">
        <v>61</v>
      </c>
      <c r="M6" s="19">
        <f t="shared" si="2"/>
        <v>19.672131147540984</v>
      </c>
      <c r="N6" s="25">
        <v>249</v>
      </c>
      <c r="O6" s="19">
        <f t="shared" si="3"/>
        <v>23.895582329317268</v>
      </c>
      <c r="P6" s="23">
        <f t="shared" si="4"/>
        <v>85.3766188571922</v>
      </c>
    </row>
    <row r="7" spans="1:16" ht="60" customHeight="1">
      <c r="A7" s="5">
        <v>3</v>
      </c>
      <c r="B7" s="5" t="s">
        <v>18</v>
      </c>
      <c r="C7" s="9">
        <v>11</v>
      </c>
      <c r="D7" s="16" t="s">
        <v>44</v>
      </c>
      <c r="E7" s="15" t="s">
        <v>45</v>
      </c>
      <c r="F7" s="15" t="s">
        <v>41</v>
      </c>
      <c r="G7" s="5" t="s">
        <v>22</v>
      </c>
      <c r="H7" s="18">
        <v>29</v>
      </c>
      <c r="I7" s="19">
        <f t="shared" si="0"/>
        <v>13.181818181818182</v>
      </c>
      <c r="J7" s="26">
        <v>9.8</v>
      </c>
      <c r="K7" s="21">
        <f t="shared" si="1"/>
        <v>29.999999999999996</v>
      </c>
      <c r="L7" s="19">
        <v>83</v>
      </c>
      <c r="M7" s="19">
        <f t="shared" si="2"/>
        <v>14.457831325301205</v>
      </c>
      <c r="N7" s="27">
        <v>238</v>
      </c>
      <c r="O7" s="21">
        <f t="shared" si="3"/>
        <v>25</v>
      </c>
      <c r="P7" s="23">
        <f t="shared" si="4"/>
        <v>82.63964950711939</v>
      </c>
    </row>
    <row r="8" spans="1:16" ht="57.75" customHeight="1">
      <c r="A8" s="5">
        <v>4</v>
      </c>
      <c r="B8" s="5" t="s">
        <v>18</v>
      </c>
      <c r="C8" s="8">
        <v>10</v>
      </c>
      <c r="D8" s="8" t="s">
        <v>47</v>
      </c>
      <c r="E8" s="15" t="s">
        <v>48</v>
      </c>
      <c r="F8" s="15" t="s">
        <v>46</v>
      </c>
      <c r="G8" s="5" t="s">
        <v>23</v>
      </c>
      <c r="H8" s="18">
        <v>42</v>
      </c>
      <c r="I8" s="19">
        <f t="shared" si="0"/>
        <v>19.09090909090909</v>
      </c>
      <c r="J8" s="20">
        <v>8</v>
      </c>
      <c r="K8" s="19">
        <f t="shared" si="1"/>
        <v>24.489795918367346</v>
      </c>
      <c r="L8" s="19">
        <v>74</v>
      </c>
      <c r="M8" s="19">
        <f t="shared" si="2"/>
        <v>16.216216216216218</v>
      </c>
      <c r="N8" s="22">
        <v>299</v>
      </c>
      <c r="O8" s="19">
        <f t="shared" si="3"/>
        <v>19.899665551839465</v>
      </c>
      <c r="P8" s="23">
        <f t="shared" si="4"/>
        <v>79.69658677733212</v>
      </c>
    </row>
    <row r="9" spans="1:16" ht="57.75" customHeight="1">
      <c r="A9" s="5">
        <v>5</v>
      </c>
      <c r="B9" s="5" t="s">
        <v>18</v>
      </c>
      <c r="C9" s="8">
        <v>10</v>
      </c>
      <c r="D9" s="5" t="s">
        <v>49</v>
      </c>
      <c r="E9" s="17" t="s">
        <v>50</v>
      </c>
      <c r="F9" s="15" t="s">
        <v>41</v>
      </c>
      <c r="G9" s="5" t="s">
        <v>24</v>
      </c>
      <c r="H9" s="18">
        <v>28.25</v>
      </c>
      <c r="I9" s="19">
        <f t="shared" si="0"/>
        <v>12.840909090909092</v>
      </c>
      <c r="J9" s="20">
        <v>9.7</v>
      </c>
      <c r="K9" s="19">
        <f t="shared" si="1"/>
        <v>29.693877551020407</v>
      </c>
      <c r="L9" s="19">
        <v>69</v>
      </c>
      <c r="M9" s="19">
        <f t="shared" si="2"/>
        <v>17.391304347826086</v>
      </c>
      <c r="N9" s="22">
        <v>306</v>
      </c>
      <c r="O9" s="19">
        <f t="shared" si="3"/>
        <v>19.444444444444443</v>
      </c>
      <c r="P9" s="23">
        <f t="shared" si="4"/>
        <v>79.37053543420004</v>
      </c>
    </row>
    <row r="10" spans="1:16" ht="73.5" customHeight="1">
      <c r="A10" s="5">
        <v>6</v>
      </c>
      <c r="B10" s="5" t="s">
        <v>18</v>
      </c>
      <c r="C10" s="9">
        <v>10</v>
      </c>
      <c r="D10" s="5" t="s">
        <v>52</v>
      </c>
      <c r="E10" s="15" t="s">
        <v>53</v>
      </c>
      <c r="F10" s="17" t="s">
        <v>51</v>
      </c>
      <c r="G10" s="5" t="s">
        <v>24</v>
      </c>
      <c r="H10" s="18">
        <v>33.75</v>
      </c>
      <c r="I10" s="19">
        <f t="shared" si="0"/>
        <v>15.340909090909092</v>
      </c>
      <c r="J10" s="20">
        <v>8.2</v>
      </c>
      <c r="K10" s="19">
        <f t="shared" si="1"/>
        <v>25.102040816326525</v>
      </c>
      <c r="L10" s="19">
        <v>79</v>
      </c>
      <c r="M10" s="19">
        <f t="shared" si="2"/>
        <v>15.189873417721518</v>
      </c>
      <c r="N10" s="22">
        <v>260</v>
      </c>
      <c r="O10" s="19">
        <f t="shared" si="3"/>
        <v>22.884615384615383</v>
      </c>
      <c r="P10" s="23">
        <f t="shared" si="4"/>
        <v>78.51743870957252</v>
      </c>
    </row>
    <row r="11" spans="1:16" ht="63.75" customHeight="1">
      <c r="A11" s="5">
        <v>7</v>
      </c>
      <c r="B11" s="5" t="s">
        <v>18</v>
      </c>
      <c r="C11" s="10" t="s">
        <v>19</v>
      </c>
      <c r="D11" s="11" t="s">
        <v>54</v>
      </c>
      <c r="E11" s="15" t="s">
        <v>55</v>
      </c>
      <c r="F11" s="15" t="s">
        <v>38</v>
      </c>
      <c r="G11" s="5" t="s">
        <v>25</v>
      </c>
      <c r="H11" s="28">
        <v>45</v>
      </c>
      <c r="I11" s="21">
        <f t="shared" si="0"/>
        <v>20.454545454545453</v>
      </c>
      <c r="J11" s="20">
        <v>8.4</v>
      </c>
      <c r="K11" s="19">
        <f t="shared" si="1"/>
        <v>25.71428571428571</v>
      </c>
      <c r="L11" s="19">
        <v>88</v>
      </c>
      <c r="M11" s="19">
        <f t="shared" si="2"/>
        <v>13.636363636363637</v>
      </c>
      <c r="N11" s="22">
        <v>327</v>
      </c>
      <c r="O11" s="19">
        <f t="shared" si="3"/>
        <v>18.195718654434252</v>
      </c>
      <c r="P11" s="23">
        <f t="shared" si="4"/>
        <v>78.00091345962906</v>
      </c>
    </row>
    <row r="12" spans="1:16" ht="71.25" customHeight="1">
      <c r="A12" s="5">
        <v>8</v>
      </c>
      <c r="B12" s="5" t="s">
        <v>18</v>
      </c>
      <c r="C12" s="11">
        <v>9</v>
      </c>
      <c r="D12" s="5" t="s">
        <v>94</v>
      </c>
      <c r="E12" s="15" t="s">
        <v>65</v>
      </c>
      <c r="F12" s="15" t="s">
        <v>93</v>
      </c>
      <c r="G12" s="5" t="s">
        <v>26</v>
      </c>
      <c r="H12" s="18">
        <v>29</v>
      </c>
      <c r="I12" s="19">
        <f t="shared" si="0"/>
        <v>13.181818181818182</v>
      </c>
      <c r="J12" s="20">
        <v>8.6</v>
      </c>
      <c r="K12" s="19">
        <f t="shared" si="1"/>
        <v>26.326530612244895</v>
      </c>
      <c r="L12" s="19">
        <v>77</v>
      </c>
      <c r="M12" s="19">
        <f t="shared" si="2"/>
        <v>15.584415584415584</v>
      </c>
      <c r="N12" s="22">
        <v>270</v>
      </c>
      <c r="O12" s="19">
        <f t="shared" si="3"/>
        <v>22.037037037037038</v>
      </c>
      <c r="P12" s="23">
        <f t="shared" si="4"/>
        <v>77.1298014155157</v>
      </c>
    </row>
    <row r="13" spans="1:16" ht="78.75" customHeight="1">
      <c r="A13" s="5">
        <v>9</v>
      </c>
      <c r="B13" s="5" t="s">
        <v>18</v>
      </c>
      <c r="C13" s="10" t="s">
        <v>20</v>
      </c>
      <c r="D13" s="5" t="s">
        <v>91</v>
      </c>
      <c r="E13" s="15" t="s">
        <v>92</v>
      </c>
      <c r="F13" s="15" t="s">
        <v>90</v>
      </c>
      <c r="G13" s="5" t="s">
        <v>25</v>
      </c>
      <c r="H13" s="29">
        <v>44</v>
      </c>
      <c r="I13" s="19">
        <f t="shared" si="0"/>
        <v>20</v>
      </c>
      <c r="J13" s="20">
        <v>8.4</v>
      </c>
      <c r="K13" s="19">
        <f t="shared" si="1"/>
        <v>25.71428571428571</v>
      </c>
      <c r="L13" s="19">
        <v>87</v>
      </c>
      <c r="M13" s="19">
        <f t="shared" si="2"/>
        <v>13.793103448275861</v>
      </c>
      <c r="N13" s="22">
        <v>355</v>
      </c>
      <c r="O13" s="19">
        <f t="shared" si="3"/>
        <v>16.760563380281692</v>
      </c>
      <c r="P13" s="23">
        <f t="shared" si="4"/>
        <v>76.26795254284326</v>
      </c>
    </row>
    <row r="14" spans="1:16" ht="90.75" customHeight="1">
      <c r="A14" s="5">
        <v>10</v>
      </c>
      <c r="B14" s="5" t="s">
        <v>18</v>
      </c>
      <c r="C14" s="8">
        <v>10</v>
      </c>
      <c r="D14" s="5" t="s">
        <v>88</v>
      </c>
      <c r="E14" s="15" t="s">
        <v>89</v>
      </c>
      <c r="F14" s="15" t="s">
        <v>87</v>
      </c>
      <c r="G14" s="5" t="s">
        <v>27</v>
      </c>
      <c r="H14" s="5">
        <v>42.25</v>
      </c>
      <c r="I14" s="19">
        <f t="shared" si="0"/>
        <v>19.204545454545453</v>
      </c>
      <c r="J14" s="24">
        <v>8.8</v>
      </c>
      <c r="K14" s="19">
        <f t="shared" si="1"/>
        <v>26.93877551020408</v>
      </c>
      <c r="L14" s="23">
        <v>116</v>
      </c>
      <c r="M14" s="19">
        <f t="shared" si="2"/>
        <v>10.344827586206897</v>
      </c>
      <c r="N14" s="25">
        <v>304</v>
      </c>
      <c r="O14" s="19">
        <f t="shared" si="3"/>
        <v>19.57236842105263</v>
      </c>
      <c r="P14" s="23">
        <f t="shared" si="4"/>
        <v>76.06051697200905</v>
      </c>
    </row>
    <row r="15" spans="1:16" ht="80.25" customHeight="1">
      <c r="A15" s="5">
        <v>11</v>
      </c>
      <c r="B15" s="5" t="s">
        <v>18</v>
      </c>
      <c r="C15" s="12">
        <v>11</v>
      </c>
      <c r="D15" s="5" t="s">
        <v>85</v>
      </c>
      <c r="E15" s="15" t="s">
        <v>86</v>
      </c>
      <c r="F15" s="15" t="s">
        <v>84</v>
      </c>
      <c r="G15" s="5" t="s">
        <v>27</v>
      </c>
      <c r="H15" s="18">
        <v>44.5</v>
      </c>
      <c r="I15" s="19">
        <f t="shared" si="0"/>
        <v>20.227272727272727</v>
      </c>
      <c r="J15" s="20">
        <v>7.4</v>
      </c>
      <c r="K15" s="19">
        <f t="shared" si="1"/>
        <v>22.653061224489793</v>
      </c>
      <c r="L15" s="19">
        <v>112</v>
      </c>
      <c r="M15" s="19">
        <f t="shared" si="2"/>
        <v>10.714285714285714</v>
      </c>
      <c r="N15" s="22">
        <v>299</v>
      </c>
      <c r="O15" s="19">
        <f t="shared" si="3"/>
        <v>19.899665551839465</v>
      </c>
      <c r="P15" s="23">
        <f t="shared" si="4"/>
        <v>73.49428521788771</v>
      </c>
    </row>
    <row r="16" spans="1:16" ht="65.25" customHeight="1">
      <c r="A16" s="5">
        <v>12</v>
      </c>
      <c r="B16" s="5" t="s">
        <v>18</v>
      </c>
      <c r="C16" s="8">
        <v>9</v>
      </c>
      <c r="D16" s="5" t="s">
        <v>82</v>
      </c>
      <c r="E16" s="15" t="s">
        <v>83</v>
      </c>
      <c r="F16" s="15" t="s">
        <v>81</v>
      </c>
      <c r="G16" s="5" t="s">
        <v>28</v>
      </c>
      <c r="H16" s="5">
        <v>20.25</v>
      </c>
      <c r="I16" s="19">
        <f t="shared" si="0"/>
        <v>9.204545454545455</v>
      </c>
      <c r="J16" s="24">
        <v>8</v>
      </c>
      <c r="K16" s="19">
        <f t="shared" si="1"/>
        <v>24.489795918367346</v>
      </c>
      <c r="L16" s="23">
        <v>71</v>
      </c>
      <c r="M16" s="19">
        <f t="shared" si="2"/>
        <v>16.901408450704224</v>
      </c>
      <c r="N16" s="25">
        <v>266</v>
      </c>
      <c r="O16" s="19">
        <f t="shared" si="3"/>
        <v>22.36842105263158</v>
      </c>
      <c r="P16" s="23">
        <f t="shared" si="4"/>
        <v>72.9641708762486</v>
      </c>
    </row>
    <row r="17" spans="1:16" ht="64.5" customHeight="1">
      <c r="A17" s="5">
        <v>13</v>
      </c>
      <c r="B17" s="5" t="s">
        <v>18</v>
      </c>
      <c r="C17" s="8">
        <v>10</v>
      </c>
      <c r="D17" s="5" t="s">
        <v>57</v>
      </c>
      <c r="E17" s="15" t="s">
        <v>58</v>
      </c>
      <c r="F17" s="15" t="s">
        <v>56</v>
      </c>
      <c r="G17" s="5" t="s">
        <v>23</v>
      </c>
      <c r="H17" s="18">
        <v>31</v>
      </c>
      <c r="I17" s="19">
        <f t="shared" si="0"/>
        <v>14.090909090909092</v>
      </c>
      <c r="J17" s="20">
        <v>7.2</v>
      </c>
      <c r="K17" s="19">
        <f t="shared" si="1"/>
        <v>22.04081632653061</v>
      </c>
      <c r="L17" s="19">
        <v>94</v>
      </c>
      <c r="M17" s="19">
        <f t="shared" si="2"/>
        <v>12.76595744680851</v>
      </c>
      <c r="N17" s="22">
        <v>255</v>
      </c>
      <c r="O17" s="19">
        <f t="shared" si="3"/>
        <v>23.333333333333332</v>
      </c>
      <c r="P17" s="23">
        <f t="shared" si="4"/>
        <v>72.23101619758154</v>
      </c>
    </row>
    <row r="18" spans="1:16" ht="73.5" customHeight="1">
      <c r="A18" s="5">
        <v>14</v>
      </c>
      <c r="B18" s="5" t="s">
        <v>18</v>
      </c>
      <c r="C18" s="8">
        <v>9</v>
      </c>
      <c r="D18" s="8" t="s">
        <v>59</v>
      </c>
      <c r="E18" s="15" t="s">
        <v>60</v>
      </c>
      <c r="F18" s="15" t="s">
        <v>38</v>
      </c>
      <c r="G18" s="5" t="s">
        <v>29</v>
      </c>
      <c r="H18" s="5">
        <v>26</v>
      </c>
      <c r="I18" s="19">
        <f t="shared" si="0"/>
        <v>11.818181818181818</v>
      </c>
      <c r="J18" s="24">
        <v>9</v>
      </c>
      <c r="K18" s="19">
        <f t="shared" si="1"/>
        <v>27.551020408163264</v>
      </c>
      <c r="L18" s="23">
        <v>94</v>
      </c>
      <c r="M18" s="19">
        <f t="shared" si="2"/>
        <v>12.76595744680851</v>
      </c>
      <c r="N18" s="25">
        <v>337</v>
      </c>
      <c r="O18" s="19">
        <f t="shared" si="3"/>
        <v>17.655786350148368</v>
      </c>
      <c r="P18" s="23">
        <f t="shared" si="4"/>
        <v>69.79094602330196</v>
      </c>
    </row>
    <row r="19" spans="1:16" ht="84" customHeight="1">
      <c r="A19" s="5">
        <v>15</v>
      </c>
      <c r="B19" s="5" t="s">
        <v>18</v>
      </c>
      <c r="C19" s="7">
        <v>10</v>
      </c>
      <c r="D19" s="5" t="s">
        <v>106</v>
      </c>
      <c r="E19" s="15" t="s">
        <v>97</v>
      </c>
      <c r="F19" s="15" t="s">
        <v>68</v>
      </c>
      <c r="G19" s="5" t="s">
        <v>30</v>
      </c>
      <c r="H19" s="18">
        <v>22.5</v>
      </c>
      <c r="I19" s="19">
        <f t="shared" si="0"/>
        <v>10.227272727272727</v>
      </c>
      <c r="J19" s="20">
        <v>8.6</v>
      </c>
      <c r="K19" s="19">
        <f t="shared" si="1"/>
        <v>26.326530612244895</v>
      </c>
      <c r="L19" s="19">
        <v>109</v>
      </c>
      <c r="M19" s="19">
        <f t="shared" si="2"/>
        <v>11.009174311926605</v>
      </c>
      <c r="N19" s="22">
        <v>277</v>
      </c>
      <c r="O19" s="19">
        <f t="shared" si="3"/>
        <v>21.48014440433213</v>
      </c>
      <c r="P19" s="23">
        <f t="shared" si="4"/>
        <v>69.04312205577637</v>
      </c>
    </row>
    <row r="20" spans="1:16" ht="60.75" customHeight="1">
      <c r="A20" s="5">
        <v>16</v>
      </c>
      <c r="B20" s="5" t="s">
        <v>18</v>
      </c>
      <c r="C20" s="9">
        <v>9</v>
      </c>
      <c r="D20" s="5" t="s">
        <v>96</v>
      </c>
      <c r="E20" s="15" t="s">
        <v>97</v>
      </c>
      <c r="F20" s="15" t="s">
        <v>95</v>
      </c>
      <c r="G20" s="5" t="s">
        <v>31</v>
      </c>
      <c r="H20" s="18">
        <v>36.75</v>
      </c>
      <c r="I20" s="19">
        <f t="shared" si="0"/>
        <v>16.704545454545453</v>
      </c>
      <c r="J20" s="20">
        <v>7.8</v>
      </c>
      <c r="K20" s="19">
        <f t="shared" si="1"/>
        <v>23.877551020408163</v>
      </c>
      <c r="L20" s="19">
        <v>105</v>
      </c>
      <c r="M20" s="19">
        <f t="shared" si="2"/>
        <v>11.428571428571429</v>
      </c>
      <c r="N20" s="22">
        <v>365</v>
      </c>
      <c r="O20" s="19">
        <f t="shared" si="3"/>
        <v>16.301369863013697</v>
      </c>
      <c r="P20" s="23">
        <f t="shared" si="4"/>
        <v>68.31203776653874</v>
      </c>
    </row>
    <row r="21" spans="1:16" ht="56.25" customHeight="1">
      <c r="A21" s="5">
        <v>17</v>
      </c>
      <c r="B21" s="5" t="s">
        <v>18</v>
      </c>
      <c r="C21" s="9">
        <v>11</v>
      </c>
      <c r="D21" s="5" t="s">
        <v>80</v>
      </c>
      <c r="E21" s="15" t="s">
        <v>65</v>
      </c>
      <c r="F21" s="15" t="s">
        <v>79</v>
      </c>
      <c r="G21" s="5" t="s">
        <v>29</v>
      </c>
      <c r="H21" s="18">
        <v>31.5</v>
      </c>
      <c r="I21" s="19">
        <f t="shared" si="0"/>
        <v>14.318181818181818</v>
      </c>
      <c r="J21" s="20">
        <v>7.2</v>
      </c>
      <c r="K21" s="19">
        <f t="shared" si="1"/>
        <v>22.04081632653061</v>
      </c>
      <c r="L21" s="19">
        <v>108</v>
      </c>
      <c r="M21" s="19">
        <f t="shared" si="2"/>
        <v>11.11111111111111</v>
      </c>
      <c r="N21" s="22">
        <v>314</v>
      </c>
      <c r="O21" s="19">
        <f t="shared" si="3"/>
        <v>18.94904458598726</v>
      </c>
      <c r="P21" s="23">
        <f>SUM(I21,K21,M21,O21)</f>
        <v>66.41915384181081</v>
      </c>
    </row>
    <row r="22" spans="1:16" ht="66.75" customHeight="1">
      <c r="A22" s="5">
        <v>18</v>
      </c>
      <c r="B22" s="5" t="s">
        <v>18</v>
      </c>
      <c r="C22" s="8">
        <v>9</v>
      </c>
      <c r="D22" s="5" t="s">
        <v>77</v>
      </c>
      <c r="E22" s="15" t="s">
        <v>78</v>
      </c>
      <c r="F22" s="15" t="s">
        <v>41</v>
      </c>
      <c r="G22" s="5" t="s">
        <v>29</v>
      </c>
      <c r="H22" s="5">
        <v>14.5</v>
      </c>
      <c r="I22" s="19">
        <f t="shared" si="0"/>
        <v>6.590909090909091</v>
      </c>
      <c r="J22" s="24">
        <v>8.2</v>
      </c>
      <c r="K22" s="19">
        <f t="shared" si="1"/>
        <v>25.102040816326525</v>
      </c>
      <c r="L22" s="23">
        <v>85</v>
      </c>
      <c r="M22" s="19">
        <f t="shared" si="2"/>
        <v>14.117647058823529</v>
      </c>
      <c r="N22" s="25">
        <v>291</v>
      </c>
      <c r="O22" s="19">
        <f t="shared" si="3"/>
        <v>20.446735395189002</v>
      </c>
      <c r="P22" s="23">
        <f aca="true" t="shared" si="5" ref="P22:P27">I22+K22+M22+O22</f>
        <v>66.25733236124815</v>
      </c>
    </row>
    <row r="23" spans="1:16" ht="69" customHeight="1">
      <c r="A23" s="5">
        <v>19</v>
      </c>
      <c r="B23" s="5" t="s">
        <v>18</v>
      </c>
      <c r="C23" s="8">
        <v>9</v>
      </c>
      <c r="D23" s="5" t="s">
        <v>62</v>
      </c>
      <c r="E23" s="15" t="s">
        <v>63</v>
      </c>
      <c r="F23" s="15" t="s">
        <v>61</v>
      </c>
      <c r="G23" s="5" t="s">
        <v>32</v>
      </c>
      <c r="H23" s="18">
        <v>29.5</v>
      </c>
      <c r="I23" s="19">
        <f t="shared" si="0"/>
        <v>13.409090909090908</v>
      </c>
      <c r="J23" s="20">
        <v>6.4</v>
      </c>
      <c r="K23" s="19">
        <f t="shared" si="1"/>
        <v>19.591836734693874</v>
      </c>
      <c r="L23" s="19">
        <v>109</v>
      </c>
      <c r="M23" s="19">
        <f t="shared" si="2"/>
        <v>11.009174311926605</v>
      </c>
      <c r="N23" s="22">
        <v>284</v>
      </c>
      <c r="O23" s="19">
        <f t="shared" si="3"/>
        <v>20.950704225352112</v>
      </c>
      <c r="P23" s="23">
        <f t="shared" si="5"/>
        <v>64.9608061810635</v>
      </c>
    </row>
    <row r="24" spans="1:16" ht="72.75" customHeight="1">
      <c r="A24" s="5">
        <v>20</v>
      </c>
      <c r="B24" s="5" t="s">
        <v>18</v>
      </c>
      <c r="C24" s="8">
        <v>9</v>
      </c>
      <c r="D24" s="8" t="s">
        <v>64</v>
      </c>
      <c r="E24" s="15" t="s">
        <v>65</v>
      </c>
      <c r="F24" s="15" t="s">
        <v>61</v>
      </c>
      <c r="G24" s="5" t="s">
        <v>33</v>
      </c>
      <c r="H24" s="18">
        <v>35</v>
      </c>
      <c r="I24" s="19">
        <f t="shared" si="0"/>
        <v>15.909090909090908</v>
      </c>
      <c r="J24" s="20">
        <v>7</v>
      </c>
      <c r="K24" s="19">
        <f t="shared" si="1"/>
        <v>21.428571428571427</v>
      </c>
      <c r="L24" s="19">
        <v>128</v>
      </c>
      <c r="M24" s="19">
        <f t="shared" si="2"/>
        <v>9.375</v>
      </c>
      <c r="N24" s="22">
        <v>360</v>
      </c>
      <c r="O24" s="19">
        <f t="shared" si="3"/>
        <v>16.52777777777778</v>
      </c>
      <c r="P24" s="23">
        <f t="shared" si="5"/>
        <v>63.240440115440116</v>
      </c>
    </row>
    <row r="25" spans="1:16" ht="75.75" customHeight="1">
      <c r="A25" s="5">
        <v>21</v>
      </c>
      <c r="B25" s="5" t="s">
        <v>18</v>
      </c>
      <c r="C25" s="8">
        <v>11</v>
      </c>
      <c r="D25" s="5" t="s">
        <v>105</v>
      </c>
      <c r="E25" s="15" t="s">
        <v>92</v>
      </c>
      <c r="F25" s="15" t="s">
        <v>38</v>
      </c>
      <c r="G25" s="5" t="s">
        <v>28</v>
      </c>
      <c r="H25" s="5">
        <v>17.85</v>
      </c>
      <c r="I25" s="19">
        <f t="shared" si="0"/>
        <v>8.113636363636365</v>
      </c>
      <c r="J25" s="24">
        <v>7</v>
      </c>
      <c r="K25" s="19">
        <f t="shared" si="1"/>
        <v>21.428571428571427</v>
      </c>
      <c r="L25" s="23">
        <v>92</v>
      </c>
      <c r="M25" s="19">
        <f t="shared" si="2"/>
        <v>13.043478260869565</v>
      </c>
      <c r="N25" s="25">
        <v>296</v>
      </c>
      <c r="O25" s="19">
        <f t="shared" si="3"/>
        <v>20.10135135135135</v>
      </c>
      <c r="P25" s="23">
        <f t="shared" si="5"/>
        <v>62.68703740442871</v>
      </c>
    </row>
    <row r="26" spans="1:16" ht="60.75" customHeight="1">
      <c r="A26" s="5">
        <v>22</v>
      </c>
      <c r="B26" s="5" t="s">
        <v>18</v>
      </c>
      <c r="C26" s="8">
        <v>9</v>
      </c>
      <c r="D26" s="5" t="s">
        <v>75</v>
      </c>
      <c r="E26" s="15" t="s">
        <v>76</v>
      </c>
      <c r="F26" s="15" t="s">
        <v>38</v>
      </c>
      <c r="G26" s="5" t="s">
        <v>31</v>
      </c>
      <c r="H26" s="18">
        <v>36.25</v>
      </c>
      <c r="I26" s="19">
        <f t="shared" si="0"/>
        <v>16.477272727272727</v>
      </c>
      <c r="J26" s="20">
        <v>6</v>
      </c>
      <c r="K26" s="19">
        <f t="shared" si="1"/>
        <v>18.36734693877551</v>
      </c>
      <c r="L26" s="19">
        <v>131</v>
      </c>
      <c r="M26" s="19">
        <f t="shared" si="2"/>
        <v>9.16030534351145</v>
      </c>
      <c r="N26" s="22">
        <v>345</v>
      </c>
      <c r="O26" s="19">
        <f t="shared" si="3"/>
        <v>17.246376811594203</v>
      </c>
      <c r="P26" s="23">
        <f t="shared" si="5"/>
        <v>61.25130182115389</v>
      </c>
    </row>
    <row r="27" spans="1:16" ht="68.25" customHeight="1">
      <c r="A27" s="5">
        <v>23</v>
      </c>
      <c r="B27" s="5" t="s">
        <v>18</v>
      </c>
      <c r="C27" s="8">
        <v>9</v>
      </c>
      <c r="D27" s="13" t="s">
        <v>73</v>
      </c>
      <c r="E27" s="15" t="s">
        <v>74</v>
      </c>
      <c r="F27" s="15" t="s">
        <v>46</v>
      </c>
      <c r="G27" s="5" t="s">
        <v>33</v>
      </c>
      <c r="H27" s="18">
        <v>36</v>
      </c>
      <c r="I27" s="19">
        <f t="shared" si="0"/>
        <v>16.363636363636363</v>
      </c>
      <c r="J27" s="20">
        <v>0</v>
      </c>
      <c r="K27" s="19">
        <f t="shared" si="1"/>
        <v>0</v>
      </c>
      <c r="L27" s="19">
        <v>115</v>
      </c>
      <c r="M27" s="19">
        <f t="shared" si="2"/>
        <v>10.434782608695652</v>
      </c>
      <c r="N27" s="22">
        <v>360</v>
      </c>
      <c r="O27" s="19">
        <f t="shared" si="3"/>
        <v>16.52777777777778</v>
      </c>
      <c r="P27" s="23">
        <f t="shared" si="5"/>
        <v>43.326196750109794</v>
      </c>
    </row>
    <row r="28" spans="1:16" ht="65.25" customHeight="1">
      <c r="A28" s="5">
        <v>24</v>
      </c>
      <c r="B28" s="5" t="s">
        <v>18</v>
      </c>
      <c r="C28" s="8">
        <v>9</v>
      </c>
      <c r="D28" s="5" t="s">
        <v>71</v>
      </c>
      <c r="E28" s="15" t="s">
        <v>72</v>
      </c>
      <c r="F28" s="15" t="s">
        <v>70</v>
      </c>
      <c r="G28" s="5" t="s">
        <v>34</v>
      </c>
      <c r="H28" s="18">
        <v>25</v>
      </c>
      <c r="I28" s="19">
        <f t="shared" si="0"/>
        <v>11.363636363636363</v>
      </c>
      <c r="J28" s="20">
        <v>0</v>
      </c>
      <c r="K28" s="19">
        <f t="shared" si="1"/>
        <v>0</v>
      </c>
      <c r="L28" s="19">
        <v>100</v>
      </c>
      <c r="M28" s="19">
        <f t="shared" si="2"/>
        <v>12</v>
      </c>
      <c r="N28" s="22"/>
      <c r="O28" s="19"/>
      <c r="P28" s="23">
        <v>0</v>
      </c>
    </row>
    <row r="29" spans="1:16" ht="75.75" customHeight="1">
      <c r="A29" s="5">
        <v>25</v>
      </c>
      <c r="B29" s="5" t="s">
        <v>18</v>
      </c>
      <c r="C29" s="8">
        <v>9</v>
      </c>
      <c r="D29" s="8" t="s">
        <v>66</v>
      </c>
      <c r="E29" s="15" t="s">
        <v>67</v>
      </c>
      <c r="F29" s="15"/>
      <c r="G29" s="5" t="s">
        <v>34</v>
      </c>
      <c r="H29" s="18">
        <v>25</v>
      </c>
      <c r="I29" s="19">
        <f t="shared" si="0"/>
        <v>11.363636363636363</v>
      </c>
      <c r="J29" s="20">
        <v>0</v>
      </c>
      <c r="K29" s="19">
        <f t="shared" si="1"/>
        <v>0</v>
      </c>
      <c r="L29" s="19">
        <v>109</v>
      </c>
      <c r="M29" s="19">
        <f t="shared" si="2"/>
        <v>11.009174311926605</v>
      </c>
      <c r="N29" s="22"/>
      <c r="O29" s="19"/>
      <c r="P29" s="23">
        <v>0</v>
      </c>
    </row>
    <row r="30" spans="1:16" ht="68.25" customHeight="1">
      <c r="A30" s="5">
        <v>26</v>
      </c>
      <c r="B30" s="5" t="s">
        <v>18</v>
      </c>
      <c r="C30" s="7">
        <v>11</v>
      </c>
      <c r="D30" s="5" t="s">
        <v>69</v>
      </c>
      <c r="E30" s="15" t="s">
        <v>45</v>
      </c>
      <c r="F30" s="15" t="s">
        <v>68</v>
      </c>
      <c r="G30" s="5" t="s">
        <v>26</v>
      </c>
      <c r="H30" s="18">
        <v>19.5</v>
      </c>
      <c r="I30" s="19">
        <f t="shared" si="0"/>
        <v>8.863636363636363</v>
      </c>
      <c r="J30" s="20">
        <v>9</v>
      </c>
      <c r="K30" s="19">
        <f t="shared" si="1"/>
        <v>27.551020408163264</v>
      </c>
      <c r="L30" s="19">
        <v>105</v>
      </c>
      <c r="M30" s="19">
        <f t="shared" si="2"/>
        <v>11.428571428571429</v>
      </c>
      <c r="N30" s="22"/>
      <c r="O30" s="19"/>
      <c r="P30" s="23">
        <v>0</v>
      </c>
    </row>
    <row r="31" spans="1:16" ht="82.5" customHeight="1">
      <c r="A31" s="5">
        <v>27</v>
      </c>
      <c r="B31" s="5" t="s">
        <v>18</v>
      </c>
      <c r="C31" s="8">
        <v>10</v>
      </c>
      <c r="D31" s="5" t="s">
        <v>99</v>
      </c>
      <c r="E31" s="15" t="s">
        <v>40</v>
      </c>
      <c r="F31" s="15" t="s">
        <v>98</v>
      </c>
      <c r="G31" s="5" t="s">
        <v>35</v>
      </c>
      <c r="H31" s="5">
        <v>30.5</v>
      </c>
      <c r="I31" s="19">
        <f t="shared" si="0"/>
        <v>13.863636363636363</v>
      </c>
      <c r="J31" s="24"/>
      <c r="K31" s="19">
        <f t="shared" si="1"/>
        <v>0</v>
      </c>
      <c r="L31" s="23">
        <v>91</v>
      </c>
      <c r="M31" s="19">
        <f t="shared" si="2"/>
        <v>13.186813186813186</v>
      </c>
      <c r="N31" s="25"/>
      <c r="O31" s="19"/>
      <c r="P31" s="23">
        <v>0</v>
      </c>
    </row>
    <row r="32" spans="1:16" ht="65.25" customHeight="1">
      <c r="A32" s="5">
        <v>28</v>
      </c>
      <c r="B32" s="5" t="s">
        <v>18</v>
      </c>
      <c r="C32" s="8">
        <v>10</v>
      </c>
      <c r="D32" s="5" t="s">
        <v>101</v>
      </c>
      <c r="E32" s="15" t="s">
        <v>102</v>
      </c>
      <c r="F32" s="15" t="s">
        <v>100</v>
      </c>
      <c r="G32" s="5" t="s">
        <v>36</v>
      </c>
      <c r="H32" s="5">
        <v>24.75</v>
      </c>
      <c r="I32" s="19">
        <f t="shared" si="0"/>
        <v>11.25</v>
      </c>
      <c r="J32" s="24">
        <v>8</v>
      </c>
      <c r="K32" s="19">
        <f t="shared" si="1"/>
        <v>24.489795918367346</v>
      </c>
      <c r="L32" s="23"/>
      <c r="M32" s="19"/>
      <c r="N32" s="25"/>
      <c r="O32" s="19"/>
      <c r="P32" s="23">
        <v>0</v>
      </c>
    </row>
    <row r="33" spans="1:16" ht="63.75">
      <c r="A33" s="5">
        <v>29</v>
      </c>
      <c r="B33" s="5" t="s">
        <v>18</v>
      </c>
      <c r="C33" s="8">
        <v>9</v>
      </c>
      <c r="D33" s="5" t="s">
        <v>103</v>
      </c>
      <c r="E33" s="15" t="s">
        <v>104</v>
      </c>
      <c r="F33" s="15" t="s">
        <v>68</v>
      </c>
      <c r="G33" s="5" t="s">
        <v>37</v>
      </c>
      <c r="H33" s="18">
        <v>17</v>
      </c>
      <c r="I33" s="19">
        <f t="shared" si="0"/>
        <v>7.7272727272727275</v>
      </c>
      <c r="J33" s="20"/>
      <c r="K33" s="19">
        <f t="shared" si="1"/>
        <v>0</v>
      </c>
      <c r="L33" s="19">
        <v>161</v>
      </c>
      <c r="M33" s="19">
        <f>20*60/L33</f>
        <v>7.453416149068323</v>
      </c>
      <c r="N33" s="22">
        <v>294</v>
      </c>
      <c r="O33" s="19">
        <f>25*238/N33</f>
        <v>20.238095238095237</v>
      </c>
      <c r="P33" s="23">
        <v>0</v>
      </c>
    </row>
    <row r="34" spans="4:6" ht="15">
      <c r="D34" s="14"/>
      <c r="E34" s="14"/>
      <c r="F34" s="14"/>
    </row>
  </sheetData>
  <sheetProtection/>
  <mergeCells count="5">
    <mergeCell ref="A1:P1"/>
    <mergeCell ref="H3:I3"/>
    <mergeCell ref="J3:K3"/>
    <mergeCell ref="L3:M3"/>
    <mergeCell ref="N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D25">
      <selection activeCell="H53" sqref="H53"/>
    </sheetView>
  </sheetViews>
  <sheetFormatPr defaultColWidth="9.140625" defaultRowHeight="15"/>
  <cols>
    <col min="1" max="1" width="5.28125" style="0" customWidth="1"/>
    <col min="2" max="2" width="14.140625" style="0" customWidth="1"/>
    <col min="3" max="3" width="12.140625" style="0" customWidth="1"/>
    <col min="4" max="4" width="12.8515625" style="0" customWidth="1"/>
    <col min="5" max="5" width="13.7109375" style="0" customWidth="1"/>
    <col min="6" max="6" width="16.140625" style="0" customWidth="1"/>
    <col min="7" max="7" width="59.8515625" style="0" customWidth="1"/>
    <col min="16" max="16" width="10.8515625" style="0" customWidth="1"/>
  </cols>
  <sheetData>
    <row r="1" spans="1:16" ht="50.25" customHeight="1">
      <c r="A1" s="33" t="s">
        <v>107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3" spans="1:16" ht="49.5" customHeight="1">
      <c r="A3" s="3" t="s">
        <v>0</v>
      </c>
      <c r="B3" s="4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3" t="s">
        <v>6</v>
      </c>
      <c r="H3" s="37" t="s">
        <v>7</v>
      </c>
      <c r="I3" s="38"/>
      <c r="J3" s="37" t="s">
        <v>8</v>
      </c>
      <c r="K3" s="38"/>
      <c r="L3" s="37" t="s">
        <v>9</v>
      </c>
      <c r="M3" s="38"/>
      <c r="N3" s="37" t="s">
        <v>10</v>
      </c>
      <c r="O3" s="38"/>
      <c r="P3" s="3" t="s">
        <v>11</v>
      </c>
    </row>
    <row r="4" spans="1:16" ht="32.25" customHeight="1">
      <c r="A4" s="1"/>
      <c r="B4" s="1"/>
      <c r="C4" s="1"/>
      <c r="D4" s="1"/>
      <c r="E4" s="1"/>
      <c r="F4" s="1"/>
      <c r="G4" s="1"/>
      <c r="H4" s="3" t="s">
        <v>12</v>
      </c>
      <c r="I4" s="4" t="s">
        <v>13</v>
      </c>
      <c r="J4" s="3" t="s">
        <v>14</v>
      </c>
      <c r="K4" s="4" t="s">
        <v>13</v>
      </c>
      <c r="L4" s="4" t="s">
        <v>15</v>
      </c>
      <c r="M4" s="4" t="s">
        <v>13</v>
      </c>
      <c r="N4" s="3" t="s">
        <v>16</v>
      </c>
      <c r="O4" s="4" t="s">
        <v>13</v>
      </c>
      <c r="P4" s="4"/>
    </row>
    <row r="5" spans="1:16" ht="57.75" customHeight="1">
      <c r="A5" s="6">
        <v>1</v>
      </c>
      <c r="B5" s="6" t="s">
        <v>18</v>
      </c>
      <c r="C5" s="9">
        <v>11</v>
      </c>
      <c r="D5" s="5" t="s">
        <v>111</v>
      </c>
      <c r="E5" s="6" t="s">
        <v>112</v>
      </c>
      <c r="F5" s="6" t="s">
        <v>110</v>
      </c>
      <c r="G5" s="5" t="s">
        <v>25</v>
      </c>
      <c r="H5" s="30">
        <v>45.5</v>
      </c>
      <c r="I5" s="27">
        <f aca="true" t="shared" si="0" ref="I5:I31">25*H5/55</f>
        <v>20.681818181818183</v>
      </c>
      <c r="J5" s="20">
        <v>8.4</v>
      </c>
      <c r="K5" s="22">
        <f aca="true" t="shared" si="1" ref="K5:K31">30*J5/8.8</f>
        <v>28.636363636363633</v>
      </c>
      <c r="L5" s="19">
        <v>70</v>
      </c>
      <c r="M5" s="22">
        <f aca="true" t="shared" si="2" ref="M5:M29">20*60/L5</f>
        <v>17.142857142857142</v>
      </c>
      <c r="N5" s="22">
        <v>193</v>
      </c>
      <c r="O5" s="25">
        <f aca="true" t="shared" si="3" ref="O5:O29">25*183/N5</f>
        <v>23.704663212435232</v>
      </c>
      <c r="P5" s="25">
        <f aca="true" t="shared" si="4" ref="P5:P28">I5+K5+M5+O5</f>
        <v>90.16570217347419</v>
      </c>
    </row>
    <row r="6" spans="1:16" ht="54.75" customHeight="1">
      <c r="A6" s="6">
        <v>2</v>
      </c>
      <c r="B6" s="6" t="s">
        <v>18</v>
      </c>
      <c r="C6" s="10" t="s">
        <v>19</v>
      </c>
      <c r="D6" s="5" t="s">
        <v>114</v>
      </c>
      <c r="E6" s="15" t="s">
        <v>115</v>
      </c>
      <c r="F6" s="15" t="s">
        <v>113</v>
      </c>
      <c r="G6" s="5" t="s">
        <v>21</v>
      </c>
      <c r="H6" s="23">
        <v>29</v>
      </c>
      <c r="I6" s="25">
        <f t="shared" si="0"/>
        <v>13.181818181818182</v>
      </c>
      <c r="J6" s="26">
        <v>8.8</v>
      </c>
      <c r="K6" s="27">
        <f t="shared" si="1"/>
        <v>29.999999999999996</v>
      </c>
      <c r="L6" s="23">
        <v>69</v>
      </c>
      <c r="M6" s="22">
        <f t="shared" si="2"/>
        <v>17.391304347826086</v>
      </c>
      <c r="N6" s="25">
        <v>207</v>
      </c>
      <c r="O6" s="25">
        <f t="shared" si="3"/>
        <v>22.10144927536232</v>
      </c>
      <c r="P6" s="25">
        <f t="shared" si="4"/>
        <v>82.6745718050066</v>
      </c>
    </row>
    <row r="7" spans="1:16" ht="50.25" customHeight="1">
      <c r="A7" s="6">
        <v>3</v>
      </c>
      <c r="B7" s="6" t="s">
        <v>18</v>
      </c>
      <c r="C7" s="11">
        <v>9</v>
      </c>
      <c r="D7" s="5" t="s">
        <v>117</v>
      </c>
      <c r="E7" s="17" t="s">
        <v>118</v>
      </c>
      <c r="F7" s="17" t="s">
        <v>116</v>
      </c>
      <c r="G7" s="5" t="s">
        <v>25</v>
      </c>
      <c r="H7" s="23">
        <v>34</v>
      </c>
      <c r="I7" s="25">
        <f t="shared" si="0"/>
        <v>15.454545454545455</v>
      </c>
      <c r="J7" s="26">
        <v>8.8</v>
      </c>
      <c r="K7" s="27">
        <f t="shared" si="1"/>
        <v>29.999999999999996</v>
      </c>
      <c r="L7" s="19">
        <v>74</v>
      </c>
      <c r="M7" s="22">
        <f t="shared" si="2"/>
        <v>16.216216216216218</v>
      </c>
      <c r="N7" s="22">
        <v>231</v>
      </c>
      <c r="O7" s="25">
        <f t="shared" si="3"/>
        <v>19.805194805194805</v>
      </c>
      <c r="P7" s="25">
        <f t="shared" si="4"/>
        <v>81.47595647595648</v>
      </c>
    </row>
    <row r="8" spans="1:16" ht="49.5" customHeight="1">
      <c r="A8" s="6">
        <v>4</v>
      </c>
      <c r="B8" s="6" t="s">
        <v>18</v>
      </c>
      <c r="C8" s="9">
        <v>10</v>
      </c>
      <c r="D8" s="5" t="s">
        <v>120</v>
      </c>
      <c r="E8" s="17" t="s">
        <v>121</v>
      </c>
      <c r="F8" s="15" t="s">
        <v>119</v>
      </c>
      <c r="G8" s="5" t="s">
        <v>36</v>
      </c>
      <c r="H8" s="23">
        <v>28</v>
      </c>
      <c r="I8" s="25">
        <f t="shared" si="0"/>
        <v>12.727272727272727</v>
      </c>
      <c r="J8" s="24">
        <v>7.8</v>
      </c>
      <c r="K8" s="22">
        <f t="shared" si="1"/>
        <v>26.59090909090909</v>
      </c>
      <c r="L8" s="23">
        <v>76</v>
      </c>
      <c r="M8" s="22">
        <f t="shared" si="2"/>
        <v>15.789473684210526</v>
      </c>
      <c r="N8" s="25">
        <v>197</v>
      </c>
      <c r="O8" s="25">
        <f t="shared" si="3"/>
        <v>23.223350253807105</v>
      </c>
      <c r="P8" s="25">
        <f t="shared" si="4"/>
        <v>78.33100575619945</v>
      </c>
    </row>
    <row r="9" spans="1:16" ht="51.75" customHeight="1">
      <c r="A9" s="6">
        <v>5</v>
      </c>
      <c r="B9" s="6" t="s">
        <v>18</v>
      </c>
      <c r="C9" s="8">
        <v>10</v>
      </c>
      <c r="D9" s="13" t="s">
        <v>123</v>
      </c>
      <c r="E9" s="17" t="s">
        <v>124</v>
      </c>
      <c r="F9" s="15" t="s">
        <v>122</v>
      </c>
      <c r="G9" s="5" t="s">
        <v>23</v>
      </c>
      <c r="H9" s="31">
        <v>30</v>
      </c>
      <c r="I9" s="25">
        <f t="shared" si="0"/>
        <v>13.636363636363637</v>
      </c>
      <c r="J9" s="20">
        <v>6</v>
      </c>
      <c r="K9" s="22">
        <f t="shared" si="1"/>
        <v>20.454545454545453</v>
      </c>
      <c r="L9" s="19">
        <v>67</v>
      </c>
      <c r="M9" s="22">
        <f t="shared" si="2"/>
        <v>17.91044776119403</v>
      </c>
      <c r="N9" s="27">
        <v>183</v>
      </c>
      <c r="O9" s="27">
        <f t="shared" si="3"/>
        <v>25</v>
      </c>
      <c r="P9" s="25">
        <f t="shared" si="4"/>
        <v>77.00135685210313</v>
      </c>
    </row>
    <row r="10" spans="1:16" ht="49.5" customHeight="1">
      <c r="A10" s="6">
        <v>6</v>
      </c>
      <c r="B10" s="6" t="s">
        <v>18</v>
      </c>
      <c r="C10" s="10" t="s">
        <v>108</v>
      </c>
      <c r="D10" s="5" t="s">
        <v>126</v>
      </c>
      <c r="E10" s="17" t="s">
        <v>127</v>
      </c>
      <c r="F10" s="15" t="s">
        <v>125</v>
      </c>
      <c r="G10" s="5" t="s">
        <v>109</v>
      </c>
      <c r="H10" s="23">
        <v>32</v>
      </c>
      <c r="I10" s="25">
        <f t="shared" si="0"/>
        <v>14.545454545454545</v>
      </c>
      <c r="J10" s="24">
        <v>8</v>
      </c>
      <c r="K10" s="22">
        <f t="shared" si="1"/>
        <v>27.27272727272727</v>
      </c>
      <c r="L10" s="23">
        <v>73</v>
      </c>
      <c r="M10" s="22">
        <f t="shared" si="2"/>
        <v>16.438356164383563</v>
      </c>
      <c r="N10" s="25">
        <v>252</v>
      </c>
      <c r="O10" s="25">
        <f t="shared" si="3"/>
        <v>18.154761904761905</v>
      </c>
      <c r="P10" s="25">
        <f t="shared" si="4"/>
        <v>76.41129988732729</v>
      </c>
    </row>
    <row r="11" spans="1:16" ht="63" customHeight="1">
      <c r="A11" s="6">
        <v>7</v>
      </c>
      <c r="B11" s="6" t="s">
        <v>18</v>
      </c>
      <c r="C11" s="7">
        <v>10</v>
      </c>
      <c r="D11" s="5" t="s">
        <v>129</v>
      </c>
      <c r="E11" s="17" t="s">
        <v>130</v>
      </c>
      <c r="F11" s="15" t="s">
        <v>128</v>
      </c>
      <c r="G11" s="5" t="s">
        <v>33</v>
      </c>
      <c r="H11" s="23">
        <v>31.25</v>
      </c>
      <c r="I11" s="25">
        <f t="shared" si="0"/>
        <v>14.204545454545455</v>
      </c>
      <c r="J11" s="20">
        <v>6.2</v>
      </c>
      <c r="K11" s="22">
        <f t="shared" si="1"/>
        <v>21.136363636363633</v>
      </c>
      <c r="L11" s="19">
        <v>63</v>
      </c>
      <c r="M11" s="22">
        <f t="shared" si="2"/>
        <v>19.047619047619047</v>
      </c>
      <c r="N11" s="22">
        <v>232</v>
      </c>
      <c r="O11" s="25">
        <f t="shared" si="3"/>
        <v>19.719827586206897</v>
      </c>
      <c r="P11" s="25">
        <f t="shared" si="4"/>
        <v>74.10835572473502</v>
      </c>
    </row>
    <row r="12" spans="1:16" ht="51">
      <c r="A12" s="6">
        <v>8</v>
      </c>
      <c r="B12" s="6" t="s">
        <v>18</v>
      </c>
      <c r="C12" s="8">
        <v>11</v>
      </c>
      <c r="D12" s="5" t="s">
        <v>132</v>
      </c>
      <c r="E12" s="15" t="s">
        <v>133</v>
      </c>
      <c r="F12" s="15" t="s">
        <v>131</v>
      </c>
      <c r="G12" s="5" t="s">
        <v>25</v>
      </c>
      <c r="H12" s="23">
        <v>32</v>
      </c>
      <c r="I12" s="25">
        <f t="shared" si="0"/>
        <v>14.545454545454545</v>
      </c>
      <c r="J12" s="20">
        <v>7.3</v>
      </c>
      <c r="K12" s="22">
        <f t="shared" si="1"/>
        <v>24.886363636363633</v>
      </c>
      <c r="L12" s="19">
        <v>105</v>
      </c>
      <c r="M12" s="22">
        <f t="shared" si="2"/>
        <v>11.428571428571429</v>
      </c>
      <c r="N12" s="22">
        <v>207</v>
      </c>
      <c r="O12" s="25">
        <f t="shared" si="3"/>
        <v>22.10144927536232</v>
      </c>
      <c r="P12" s="25">
        <f t="shared" si="4"/>
        <v>72.96183888575193</v>
      </c>
    </row>
    <row r="13" spans="1:16" ht="66" customHeight="1">
      <c r="A13" s="6">
        <v>9</v>
      </c>
      <c r="B13" s="6" t="s">
        <v>18</v>
      </c>
      <c r="C13" s="8">
        <v>11</v>
      </c>
      <c r="D13" s="5" t="s">
        <v>135</v>
      </c>
      <c r="E13" s="15" t="s">
        <v>136</v>
      </c>
      <c r="F13" s="15" t="s">
        <v>134</v>
      </c>
      <c r="G13" s="5" t="s">
        <v>28</v>
      </c>
      <c r="H13" s="23">
        <v>20.25</v>
      </c>
      <c r="I13" s="25">
        <f t="shared" si="0"/>
        <v>9.204545454545455</v>
      </c>
      <c r="J13" s="31">
        <v>7.4</v>
      </c>
      <c r="K13" s="22">
        <f t="shared" si="1"/>
        <v>25.227272727272727</v>
      </c>
      <c r="L13" s="21">
        <v>60</v>
      </c>
      <c r="M13" s="27">
        <f t="shared" si="2"/>
        <v>20</v>
      </c>
      <c r="N13" s="19">
        <v>249</v>
      </c>
      <c r="O13" s="25">
        <f t="shared" si="3"/>
        <v>18.373493975903614</v>
      </c>
      <c r="P13" s="25">
        <f t="shared" si="4"/>
        <v>72.8053121577218</v>
      </c>
    </row>
    <row r="14" spans="1:16" ht="52.5" customHeight="1">
      <c r="A14" s="6">
        <v>10</v>
      </c>
      <c r="B14" s="6" t="s">
        <v>18</v>
      </c>
      <c r="C14" s="8">
        <v>11</v>
      </c>
      <c r="D14" s="5" t="s">
        <v>137</v>
      </c>
      <c r="E14" s="15" t="s">
        <v>138</v>
      </c>
      <c r="F14" s="15" t="s">
        <v>134</v>
      </c>
      <c r="G14" s="5" t="s">
        <v>109</v>
      </c>
      <c r="H14" s="23">
        <v>32.25</v>
      </c>
      <c r="I14" s="25">
        <f t="shared" si="0"/>
        <v>14.659090909090908</v>
      </c>
      <c r="J14" s="31">
        <v>6</v>
      </c>
      <c r="K14" s="22">
        <f t="shared" si="1"/>
        <v>20.454545454545453</v>
      </c>
      <c r="L14" s="23">
        <v>78</v>
      </c>
      <c r="M14" s="22">
        <f t="shared" si="2"/>
        <v>15.384615384615385</v>
      </c>
      <c r="N14" s="19">
        <v>217</v>
      </c>
      <c r="O14" s="25">
        <f t="shared" si="3"/>
        <v>21.08294930875576</v>
      </c>
      <c r="P14" s="25">
        <f t="shared" si="4"/>
        <v>71.5812010570075</v>
      </c>
    </row>
    <row r="15" spans="1:16" ht="70.5" customHeight="1">
      <c r="A15" s="6">
        <v>11</v>
      </c>
      <c r="B15" s="6" t="s">
        <v>18</v>
      </c>
      <c r="C15" s="8">
        <v>9</v>
      </c>
      <c r="D15" s="5" t="s">
        <v>140</v>
      </c>
      <c r="E15" s="15" t="s">
        <v>115</v>
      </c>
      <c r="F15" s="15" t="s">
        <v>139</v>
      </c>
      <c r="G15" s="5" t="s">
        <v>29</v>
      </c>
      <c r="H15" s="23">
        <v>26</v>
      </c>
      <c r="I15" s="25">
        <f t="shared" si="0"/>
        <v>11.818181818181818</v>
      </c>
      <c r="J15" s="31">
        <v>6.4</v>
      </c>
      <c r="K15" s="22">
        <f t="shared" si="1"/>
        <v>21.818181818181817</v>
      </c>
      <c r="L15" s="23">
        <v>64</v>
      </c>
      <c r="M15" s="22">
        <f t="shared" si="2"/>
        <v>18.75</v>
      </c>
      <c r="N15" s="19">
        <v>247</v>
      </c>
      <c r="O15" s="25">
        <f t="shared" si="3"/>
        <v>18.522267206477732</v>
      </c>
      <c r="P15" s="25">
        <f t="shared" si="4"/>
        <v>70.90863084284136</v>
      </c>
    </row>
    <row r="16" spans="1:16" ht="60.75" customHeight="1">
      <c r="A16" s="6">
        <v>12</v>
      </c>
      <c r="B16" s="6" t="s">
        <v>18</v>
      </c>
      <c r="C16" s="9">
        <v>11</v>
      </c>
      <c r="D16" s="5" t="s">
        <v>142</v>
      </c>
      <c r="E16" s="15" t="s">
        <v>143</v>
      </c>
      <c r="F16" s="15" t="s">
        <v>141</v>
      </c>
      <c r="G16" s="5" t="s">
        <v>27</v>
      </c>
      <c r="H16" s="23">
        <v>34</v>
      </c>
      <c r="I16" s="25">
        <f t="shared" si="0"/>
        <v>15.454545454545455</v>
      </c>
      <c r="J16" s="24">
        <v>6</v>
      </c>
      <c r="K16" s="22">
        <f t="shared" si="1"/>
        <v>20.454545454545453</v>
      </c>
      <c r="L16" s="23">
        <v>85</v>
      </c>
      <c r="M16" s="22">
        <f t="shared" si="2"/>
        <v>14.117647058823529</v>
      </c>
      <c r="N16" s="25">
        <v>239</v>
      </c>
      <c r="O16" s="25">
        <f t="shared" si="3"/>
        <v>19.14225941422594</v>
      </c>
      <c r="P16" s="25">
        <f t="shared" si="4"/>
        <v>69.16899738214038</v>
      </c>
    </row>
    <row r="17" spans="1:16" ht="65.25" customHeight="1">
      <c r="A17" s="6">
        <v>13</v>
      </c>
      <c r="B17" s="6" t="s">
        <v>18</v>
      </c>
      <c r="C17" s="8">
        <v>10</v>
      </c>
      <c r="D17" s="5" t="s">
        <v>145</v>
      </c>
      <c r="E17" s="15" t="s">
        <v>146</v>
      </c>
      <c r="F17" s="15" t="s">
        <v>144</v>
      </c>
      <c r="G17" s="5" t="s">
        <v>30</v>
      </c>
      <c r="H17" s="23">
        <v>25</v>
      </c>
      <c r="I17" s="25">
        <f t="shared" si="0"/>
        <v>11.363636363636363</v>
      </c>
      <c r="J17" s="31">
        <v>6.8</v>
      </c>
      <c r="K17" s="22">
        <f t="shared" si="1"/>
        <v>23.18181818181818</v>
      </c>
      <c r="L17" s="23">
        <v>78</v>
      </c>
      <c r="M17" s="22">
        <f t="shared" si="2"/>
        <v>15.384615384615385</v>
      </c>
      <c r="N17" s="19">
        <v>242</v>
      </c>
      <c r="O17" s="25">
        <f t="shared" si="3"/>
        <v>18.90495867768595</v>
      </c>
      <c r="P17" s="25">
        <f t="shared" si="4"/>
        <v>68.83502860775589</v>
      </c>
    </row>
    <row r="18" spans="1:16" ht="66" customHeight="1">
      <c r="A18" s="6">
        <v>14</v>
      </c>
      <c r="B18" s="6" t="s">
        <v>18</v>
      </c>
      <c r="C18" s="9">
        <v>9</v>
      </c>
      <c r="D18" s="5" t="s">
        <v>148</v>
      </c>
      <c r="E18" s="32" t="s">
        <v>147</v>
      </c>
      <c r="F18" s="32" t="s">
        <v>149</v>
      </c>
      <c r="G18" s="5" t="s">
        <v>30</v>
      </c>
      <c r="H18" s="23">
        <v>23</v>
      </c>
      <c r="I18" s="25">
        <f t="shared" si="0"/>
        <v>10.454545454545455</v>
      </c>
      <c r="J18" s="24">
        <v>6</v>
      </c>
      <c r="K18" s="22">
        <f t="shared" si="1"/>
        <v>20.454545454545453</v>
      </c>
      <c r="L18" s="23">
        <v>77</v>
      </c>
      <c r="M18" s="22">
        <f t="shared" si="2"/>
        <v>15.584415584415584</v>
      </c>
      <c r="N18" s="25">
        <v>223</v>
      </c>
      <c r="O18" s="25">
        <f t="shared" si="3"/>
        <v>20.515695067264573</v>
      </c>
      <c r="P18" s="25">
        <f t="shared" si="4"/>
        <v>67.00920156077106</v>
      </c>
    </row>
    <row r="19" spans="1:16" ht="53.25" customHeight="1">
      <c r="A19" s="6">
        <v>15</v>
      </c>
      <c r="B19" s="6" t="s">
        <v>18</v>
      </c>
      <c r="C19" s="9">
        <v>9</v>
      </c>
      <c r="D19" s="5" t="s">
        <v>151</v>
      </c>
      <c r="E19" s="15" t="s">
        <v>152</v>
      </c>
      <c r="F19" s="15" t="s">
        <v>150</v>
      </c>
      <c r="G19" s="5" t="s">
        <v>36</v>
      </c>
      <c r="H19" s="23">
        <v>13</v>
      </c>
      <c r="I19" s="25">
        <f t="shared" si="0"/>
        <v>5.909090909090909</v>
      </c>
      <c r="J19" s="24">
        <v>6.8</v>
      </c>
      <c r="K19" s="22">
        <f t="shared" si="1"/>
        <v>23.18181818181818</v>
      </c>
      <c r="L19" s="23">
        <v>68</v>
      </c>
      <c r="M19" s="22">
        <f t="shared" si="2"/>
        <v>17.647058823529413</v>
      </c>
      <c r="N19" s="25">
        <v>244</v>
      </c>
      <c r="O19" s="25">
        <f t="shared" si="3"/>
        <v>18.75</v>
      </c>
      <c r="P19" s="25">
        <f t="shared" si="4"/>
        <v>65.4879679144385</v>
      </c>
    </row>
    <row r="20" spans="1:16" ht="50.25" customHeight="1">
      <c r="A20" s="6">
        <v>16</v>
      </c>
      <c r="B20" s="6" t="s">
        <v>18</v>
      </c>
      <c r="C20" s="7">
        <v>11</v>
      </c>
      <c r="D20" s="5" t="s">
        <v>154</v>
      </c>
      <c r="E20" s="15" t="s">
        <v>127</v>
      </c>
      <c r="F20" s="15" t="s">
        <v>153</v>
      </c>
      <c r="G20" s="5" t="s">
        <v>26</v>
      </c>
      <c r="H20" s="23">
        <v>20</v>
      </c>
      <c r="I20" s="25">
        <f t="shared" si="0"/>
        <v>9.090909090909092</v>
      </c>
      <c r="J20" s="24">
        <v>6.2</v>
      </c>
      <c r="K20" s="22">
        <f t="shared" si="1"/>
        <v>21.136363636363633</v>
      </c>
      <c r="L20" s="23">
        <v>72</v>
      </c>
      <c r="M20" s="22">
        <f t="shared" si="2"/>
        <v>16.666666666666668</v>
      </c>
      <c r="N20" s="25">
        <v>278</v>
      </c>
      <c r="O20" s="25">
        <f t="shared" si="3"/>
        <v>16.4568345323741</v>
      </c>
      <c r="P20" s="25">
        <f t="shared" si="4"/>
        <v>63.350773926313494</v>
      </c>
    </row>
    <row r="21" spans="1:16" ht="58.5" customHeight="1">
      <c r="A21" s="6">
        <v>17</v>
      </c>
      <c r="B21" s="6" t="s">
        <v>18</v>
      </c>
      <c r="C21" s="8">
        <v>9</v>
      </c>
      <c r="D21" s="5" t="s">
        <v>156</v>
      </c>
      <c r="E21" s="15" t="s">
        <v>157</v>
      </c>
      <c r="F21" s="15" t="s">
        <v>155</v>
      </c>
      <c r="G21" s="5" t="s">
        <v>24</v>
      </c>
      <c r="H21" s="23">
        <v>16.75</v>
      </c>
      <c r="I21" s="25">
        <f t="shared" si="0"/>
        <v>7.613636363636363</v>
      </c>
      <c r="J21" s="31">
        <v>6.4</v>
      </c>
      <c r="K21" s="22">
        <f t="shared" si="1"/>
        <v>21.818181818181817</v>
      </c>
      <c r="L21" s="23">
        <v>95</v>
      </c>
      <c r="M21" s="22">
        <f t="shared" si="2"/>
        <v>12.631578947368421</v>
      </c>
      <c r="N21" s="19">
        <v>238</v>
      </c>
      <c r="O21" s="25">
        <f t="shared" si="3"/>
        <v>19.222689075630253</v>
      </c>
      <c r="P21" s="25">
        <f t="shared" si="4"/>
        <v>61.286086204816854</v>
      </c>
    </row>
    <row r="22" spans="1:16" ht="53.25" customHeight="1">
      <c r="A22" s="6">
        <v>18</v>
      </c>
      <c r="B22" s="6" t="s">
        <v>18</v>
      </c>
      <c r="C22" s="7">
        <v>11</v>
      </c>
      <c r="D22" s="5" t="s">
        <v>159</v>
      </c>
      <c r="E22" s="15" t="s">
        <v>160</v>
      </c>
      <c r="F22" s="15" t="s">
        <v>158</v>
      </c>
      <c r="G22" s="5" t="s">
        <v>33</v>
      </c>
      <c r="H22" s="23">
        <v>38</v>
      </c>
      <c r="I22" s="25">
        <f t="shared" si="0"/>
        <v>17.272727272727273</v>
      </c>
      <c r="J22" s="20">
        <v>0</v>
      </c>
      <c r="K22" s="22">
        <f t="shared" si="1"/>
        <v>0</v>
      </c>
      <c r="L22" s="19">
        <v>64</v>
      </c>
      <c r="M22" s="22">
        <f t="shared" si="2"/>
        <v>18.75</v>
      </c>
      <c r="N22" s="22">
        <v>245</v>
      </c>
      <c r="O22" s="25">
        <f t="shared" si="3"/>
        <v>18.6734693877551</v>
      </c>
      <c r="P22" s="25">
        <f t="shared" si="4"/>
        <v>54.69619666048237</v>
      </c>
    </row>
    <row r="23" spans="1:16" ht="69" customHeight="1">
      <c r="A23" s="6">
        <v>19</v>
      </c>
      <c r="B23" s="6" t="s">
        <v>18</v>
      </c>
      <c r="C23" s="8">
        <v>11</v>
      </c>
      <c r="D23" s="5" t="s">
        <v>162</v>
      </c>
      <c r="E23" s="15" t="s">
        <v>115</v>
      </c>
      <c r="F23" s="15" t="s">
        <v>161</v>
      </c>
      <c r="G23" s="5" t="s">
        <v>29</v>
      </c>
      <c r="H23" s="23">
        <v>31.5</v>
      </c>
      <c r="I23" s="25">
        <f t="shared" si="0"/>
        <v>14.318181818181818</v>
      </c>
      <c r="J23" s="31">
        <v>0</v>
      </c>
      <c r="K23" s="22">
        <f t="shared" si="1"/>
        <v>0</v>
      </c>
      <c r="L23" s="23">
        <v>77</v>
      </c>
      <c r="M23" s="22">
        <f t="shared" si="2"/>
        <v>15.584415584415584</v>
      </c>
      <c r="N23" s="19">
        <v>215</v>
      </c>
      <c r="O23" s="25">
        <f t="shared" si="3"/>
        <v>21.27906976744186</v>
      </c>
      <c r="P23" s="25">
        <f t="shared" si="4"/>
        <v>51.18166717003926</v>
      </c>
    </row>
    <row r="24" spans="1:16" ht="56.25" customHeight="1">
      <c r="A24" s="6">
        <v>20</v>
      </c>
      <c r="B24" s="6" t="s">
        <v>18</v>
      </c>
      <c r="C24" s="8">
        <v>9</v>
      </c>
      <c r="D24" s="5" t="s">
        <v>164</v>
      </c>
      <c r="E24" s="15" t="s">
        <v>165</v>
      </c>
      <c r="F24" s="15" t="s">
        <v>163</v>
      </c>
      <c r="G24" s="5" t="s">
        <v>30</v>
      </c>
      <c r="H24" s="23">
        <v>22.25</v>
      </c>
      <c r="I24" s="25">
        <f t="shared" si="0"/>
        <v>10.113636363636363</v>
      </c>
      <c r="J24" s="31">
        <v>0</v>
      </c>
      <c r="K24" s="22">
        <f t="shared" si="1"/>
        <v>0</v>
      </c>
      <c r="L24" s="23">
        <v>68</v>
      </c>
      <c r="M24" s="22">
        <f t="shared" si="2"/>
        <v>17.647058823529413</v>
      </c>
      <c r="N24" s="19">
        <v>219</v>
      </c>
      <c r="O24" s="25">
        <f t="shared" si="3"/>
        <v>20.89041095890411</v>
      </c>
      <c r="P24" s="25">
        <f t="shared" si="4"/>
        <v>48.651106146069885</v>
      </c>
    </row>
    <row r="25" spans="1:16" ht="63" customHeight="1">
      <c r="A25" s="6">
        <v>21</v>
      </c>
      <c r="B25" s="6" t="s">
        <v>18</v>
      </c>
      <c r="C25" s="8">
        <v>11</v>
      </c>
      <c r="D25" s="5" t="s">
        <v>167</v>
      </c>
      <c r="E25" s="15" t="s">
        <v>166</v>
      </c>
      <c r="F25" s="15" t="s">
        <v>168</v>
      </c>
      <c r="G25" s="5" t="s">
        <v>33</v>
      </c>
      <c r="H25" s="23">
        <v>32</v>
      </c>
      <c r="I25" s="25">
        <f t="shared" si="0"/>
        <v>14.545454545454545</v>
      </c>
      <c r="J25" s="24">
        <v>0</v>
      </c>
      <c r="K25" s="22">
        <f t="shared" si="1"/>
        <v>0</v>
      </c>
      <c r="L25" s="23">
        <v>91</v>
      </c>
      <c r="M25" s="22">
        <f t="shared" si="2"/>
        <v>13.186813186813186</v>
      </c>
      <c r="N25" s="25">
        <v>251</v>
      </c>
      <c r="O25" s="25">
        <f t="shared" si="3"/>
        <v>18.227091633466134</v>
      </c>
      <c r="P25" s="25">
        <f t="shared" si="4"/>
        <v>45.95935936573386</v>
      </c>
    </row>
    <row r="26" spans="1:16" ht="37.5" customHeight="1">
      <c r="A26" s="6">
        <v>22</v>
      </c>
      <c r="B26" s="6" t="s">
        <v>18</v>
      </c>
      <c r="C26" s="8">
        <v>10</v>
      </c>
      <c r="D26" s="5" t="s">
        <v>170</v>
      </c>
      <c r="E26" s="15" t="s">
        <v>169</v>
      </c>
      <c r="F26" s="15" t="s">
        <v>150</v>
      </c>
      <c r="G26" s="5" t="s">
        <v>37</v>
      </c>
      <c r="H26" s="23">
        <v>20</v>
      </c>
      <c r="I26" s="25">
        <f t="shared" si="0"/>
        <v>9.090909090909092</v>
      </c>
      <c r="J26" s="20">
        <v>0</v>
      </c>
      <c r="K26" s="22">
        <f t="shared" si="1"/>
        <v>0</v>
      </c>
      <c r="L26" s="19">
        <v>80</v>
      </c>
      <c r="M26" s="22">
        <f t="shared" si="2"/>
        <v>15</v>
      </c>
      <c r="N26" s="22">
        <v>245</v>
      </c>
      <c r="O26" s="25">
        <f t="shared" si="3"/>
        <v>18.6734693877551</v>
      </c>
      <c r="P26" s="25">
        <f t="shared" si="4"/>
        <v>42.7643784786642</v>
      </c>
    </row>
    <row r="27" spans="1:16" ht="57.75" customHeight="1">
      <c r="A27" s="6">
        <v>23</v>
      </c>
      <c r="B27" s="6" t="s">
        <v>18</v>
      </c>
      <c r="C27" s="8">
        <v>11</v>
      </c>
      <c r="D27" s="13" t="s">
        <v>172</v>
      </c>
      <c r="E27" s="15" t="s">
        <v>171</v>
      </c>
      <c r="F27" s="15" t="s">
        <v>173</v>
      </c>
      <c r="G27" s="5" t="s">
        <v>37</v>
      </c>
      <c r="H27" s="23">
        <v>24.75</v>
      </c>
      <c r="I27" s="25">
        <f t="shared" si="0"/>
        <v>11.25</v>
      </c>
      <c r="J27" s="20">
        <v>0</v>
      </c>
      <c r="K27" s="22">
        <f t="shared" si="1"/>
        <v>0</v>
      </c>
      <c r="L27" s="19">
        <v>96</v>
      </c>
      <c r="M27" s="22">
        <f t="shared" si="2"/>
        <v>12.5</v>
      </c>
      <c r="N27" s="22">
        <v>296</v>
      </c>
      <c r="O27" s="25">
        <f t="shared" si="3"/>
        <v>15.45608108108108</v>
      </c>
      <c r="P27" s="25">
        <f t="shared" si="4"/>
        <v>39.20608108108108</v>
      </c>
    </row>
    <row r="28" spans="1:16" ht="67.5" customHeight="1">
      <c r="A28" s="6">
        <v>24</v>
      </c>
      <c r="B28" s="6" t="s">
        <v>18</v>
      </c>
      <c r="C28" s="11">
        <v>9</v>
      </c>
      <c r="D28" s="5" t="s">
        <v>175</v>
      </c>
      <c r="E28" s="15" t="s">
        <v>174</v>
      </c>
      <c r="F28" s="15" t="s">
        <v>150</v>
      </c>
      <c r="G28" s="5" t="s">
        <v>34</v>
      </c>
      <c r="H28" s="23">
        <v>9</v>
      </c>
      <c r="I28" s="25">
        <f t="shared" si="0"/>
        <v>4.090909090909091</v>
      </c>
      <c r="J28" s="24">
        <v>0</v>
      </c>
      <c r="K28" s="22">
        <f t="shared" si="1"/>
        <v>0</v>
      </c>
      <c r="L28" s="23">
        <v>86</v>
      </c>
      <c r="M28" s="22">
        <f t="shared" si="2"/>
        <v>13.953488372093023</v>
      </c>
      <c r="N28" s="25">
        <v>234</v>
      </c>
      <c r="O28" s="25">
        <f t="shared" si="3"/>
        <v>19.55128205128205</v>
      </c>
      <c r="P28" s="25">
        <f t="shared" si="4"/>
        <v>37.595679514284164</v>
      </c>
    </row>
    <row r="29" spans="1:16" ht="66" customHeight="1">
      <c r="A29" s="6">
        <v>25</v>
      </c>
      <c r="B29" s="6" t="s">
        <v>18</v>
      </c>
      <c r="C29" s="8">
        <v>9</v>
      </c>
      <c r="D29" s="5" t="s">
        <v>176</v>
      </c>
      <c r="E29" s="15" t="s">
        <v>177</v>
      </c>
      <c r="F29" s="15" t="s">
        <v>168</v>
      </c>
      <c r="G29" s="5" t="s">
        <v>31</v>
      </c>
      <c r="H29" s="23">
        <v>34.5</v>
      </c>
      <c r="I29" s="25">
        <f t="shared" si="0"/>
        <v>15.681818181818182</v>
      </c>
      <c r="J29" s="31"/>
      <c r="K29" s="22">
        <f t="shared" si="1"/>
        <v>0</v>
      </c>
      <c r="L29" s="23">
        <v>109</v>
      </c>
      <c r="M29" s="22">
        <f t="shared" si="2"/>
        <v>11.009174311926605</v>
      </c>
      <c r="N29" s="19">
        <v>225</v>
      </c>
      <c r="O29" s="25">
        <f t="shared" si="3"/>
        <v>20.333333333333332</v>
      </c>
      <c r="P29" s="25">
        <v>0</v>
      </c>
    </row>
    <row r="30" spans="1:16" ht="53.25" customHeight="1">
      <c r="A30" s="6">
        <v>26</v>
      </c>
      <c r="B30" s="6" t="s">
        <v>18</v>
      </c>
      <c r="C30" s="9">
        <v>10</v>
      </c>
      <c r="D30" s="5" t="s">
        <v>178</v>
      </c>
      <c r="E30" s="15" t="s">
        <v>136</v>
      </c>
      <c r="F30" s="15" t="s">
        <v>150</v>
      </c>
      <c r="G30" s="5" t="s">
        <v>36</v>
      </c>
      <c r="H30" s="23">
        <v>22</v>
      </c>
      <c r="I30" s="25">
        <f t="shared" si="0"/>
        <v>10</v>
      </c>
      <c r="J30" s="24">
        <v>6.6</v>
      </c>
      <c r="K30" s="22">
        <f t="shared" si="1"/>
        <v>22.499999999999996</v>
      </c>
      <c r="L30" s="23"/>
      <c r="M30" s="22"/>
      <c r="N30" s="25"/>
      <c r="O30" s="25"/>
      <c r="P30" s="25">
        <v>0</v>
      </c>
    </row>
    <row r="31" spans="1:16" ht="51">
      <c r="A31" s="6">
        <v>27</v>
      </c>
      <c r="B31" s="6" t="s">
        <v>18</v>
      </c>
      <c r="C31" s="8">
        <v>9</v>
      </c>
      <c r="D31" s="8" t="s">
        <v>179</v>
      </c>
      <c r="E31" s="15" t="s">
        <v>180</v>
      </c>
      <c r="F31" s="15"/>
      <c r="G31" s="5" t="s">
        <v>34</v>
      </c>
      <c r="H31" s="23">
        <v>17.5</v>
      </c>
      <c r="I31" s="25">
        <f t="shared" si="0"/>
        <v>7.954545454545454</v>
      </c>
      <c r="J31" s="24">
        <v>0</v>
      </c>
      <c r="K31" s="22">
        <f t="shared" si="1"/>
        <v>0</v>
      </c>
      <c r="L31" s="23"/>
      <c r="M31" s="22"/>
      <c r="N31" s="25"/>
      <c r="O31" s="25"/>
      <c r="P31" s="25">
        <v>0</v>
      </c>
    </row>
  </sheetData>
  <sheetProtection/>
  <mergeCells count="5">
    <mergeCell ref="A1:P1"/>
    <mergeCell ref="H3:I3"/>
    <mergeCell ref="J3:K3"/>
    <mergeCell ref="L3:M3"/>
    <mergeCell ref="N3: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2020-11-18T13:09:48Z</dcterms:modified>
  <cp:category/>
  <cp:version/>
  <cp:contentType/>
  <cp:contentStatus/>
</cp:coreProperties>
</file>